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Guilherme\Desktop\"/>
    </mc:Choice>
  </mc:AlternateContent>
  <xr:revisionPtr revIDLastSave="0" documentId="13_ncr:1_{F2D71993-1700-471C-9C76-2710EC6A0D8E}" xr6:coauthVersionLast="47" xr6:coauthVersionMax="47" xr10:uidLastSave="{00000000-0000-0000-0000-000000000000}"/>
  <bookViews>
    <workbookView xWindow="-120" yWindow="-120" windowWidth="19440" windowHeight="15000" tabRatio="500" xr2:uid="{00000000-000D-0000-FFFF-FFFF00000000}"/>
  </bookViews>
  <sheets>
    <sheet name="Barema_DOUTORADO_Edital" sheetId="7" r:id="rId1"/>
  </sheets>
  <definedNames>
    <definedName name="_xlnm.Print_Area" localSheetId="0">Barema_DOUTORADO_Edital!$H$31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34" i="7" l="1"/>
  <c r="C18" i="7"/>
  <c r="C19" i="7"/>
  <c r="C17" i="7" l="1"/>
  <c r="C39" i="7"/>
  <c r="C40" i="7"/>
  <c r="C38" i="7"/>
  <c r="C37" i="7"/>
  <c r="C36" i="7"/>
  <c r="C35" i="7"/>
  <c r="C31" i="7"/>
  <c r="C9" i="7"/>
  <c r="C4" i="7"/>
  <c r="C8" i="7"/>
  <c r="C12" i="7"/>
  <c r="C13" i="7"/>
  <c r="C14" i="7"/>
  <c r="B41" i="7" l="1"/>
  <c r="B20" i="7"/>
  <c r="B10" i="7"/>
  <c r="C29" i="7"/>
  <c r="C25" i="7"/>
  <c r="C27" i="7"/>
  <c r="C23" i="7"/>
  <c r="B5" i="7"/>
  <c r="B15" i="7"/>
  <c r="B32" i="7" l="1"/>
  <c r="B42" i="7" s="1"/>
</calcChain>
</file>

<file path=xl/sharedStrings.xml><?xml version="1.0" encoding="utf-8"?>
<sst xmlns="http://schemas.openxmlformats.org/spreadsheetml/2006/main" count="44" uniqueCount="43">
  <si>
    <t>QTDE</t>
  </si>
  <si>
    <t>PONT</t>
  </si>
  <si>
    <t>TOTAL</t>
  </si>
  <si>
    <r>
      <t xml:space="preserve">Indicar o </t>
    </r>
    <r>
      <rPr>
        <b/>
        <u/>
        <sz val="11"/>
        <color theme="1"/>
        <rFont val="Arial"/>
        <family val="2"/>
      </rPr>
      <t>número do comprovante</t>
    </r>
    <r>
      <rPr>
        <b/>
        <sz val="11"/>
        <color theme="1"/>
        <rFont val="Arial"/>
        <family val="2"/>
      </rPr>
      <t xml:space="preserve"> e a </t>
    </r>
    <r>
      <rPr>
        <b/>
        <u/>
        <sz val="11"/>
        <color theme="1"/>
        <rFont val="Arial"/>
        <family val="2"/>
      </rPr>
      <t>página</t>
    </r>
    <r>
      <rPr>
        <b/>
        <sz val="11"/>
        <color theme="1"/>
        <rFont val="Arial"/>
        <family val="2"/>
      </rPr>
      <t xml:space="preserve"> em que se encontra no CV comprovado</t>
    </r>
  </si>
  <si>
    <t>Nacional (3 pts/semestre)</t>
  </si>
  <si>
    <t>Internacional (5 pts/semestre)</t>
  </si>
  <si>
    <t>III. Participacão em eventos/congressos (Nacional)</t>
  </si>
  <si>
    <t>IV. Participacão em eventos/congressos (Internacional)</t>
  </si>
  <si>
    <t xml:space="preserve">I . Cursos extra-curriculares e consultorias em áreas afins. </t>
  </si>
  <si>
    <t>Pontuação máxima (5 pontos)</t>
  </si>
  <si>
    <t>Pontuação máxima (10 pontos)</t>
  </si>
  <si>
    <t>A.  Título de Mestre (máximo de 10 pontos)</t>
  </si>
  <si>
    <t>Pontuação máxima (15 pontos)</t>
  </si>
  <si>
    <t>Número de resumos (0,75 pts por resumo) (máximo de 5 pts)</t>
  </si>
  <si>
    <t>Número de resumos (2,5 pts por resumo) (máximo de 10 pts)</t>
  </si>
  <si>
    <t>Pontuação máxima (35 pontos)</t>
  </si>
  <si>
    <t>B.  Experiência profissional (máximo de 20 pontos)</t>
  </si>
  <si>
    <r>
      <t xml:space="preserve">E. Publicações (capítulo de livro, artigos científicos e patentes) (máximo de 35 pontos): </t>
    </r>
    <r>
      <rPr>
        <sz val="12"/>
        <color theme="1"/>
        <rFont val="Arial"/>
        <family val="2"/>
      </rPr>
      <t xml:space="preserve">Capítulos de livro, artigos, patentes </t>
    </r>
  </si>
  <si>
    <t>1º autor de artigo científico (fator de impacto maior que 2,5) (15 pts por artigo)</t>
  </si>
  <si>
    <t>1º autor de artigo científico (fator de impacto menor que 2,5) (10 pts por artigo)</t>
  </si>
  <si>
    <t>Co-autor de artigo científico (fator de impacto maior que 2,5) (7,5 pts por atigo)</t>
  </si>
  <si>
    <t>Co-autor de artigo científico (fator de impacto menor que 2,5) (5 pts por atigo)</t>
  </si>
  <si>
    <t>Co-autor de capítulo de livro (5 pts por atigo)</t>
  </si>
  <si>
    <t>Número de participações (2,5 pts por participação) (máximo de 5 pts)</t>
  </si>
  <si>
    <t>C. Prêmios, Apresentação e Administrativo (máximo de 10 pontos)</t>
  </si>
  <si>
    <t>Ata ou diploma (10 pts)</t>
  </si>
  <si>
    <t>Número de participações (0,75 pts por participação) (máximo de 5 pts)</t>
  </si>
  <si>
    <t>Número de participações (2,5 pts por participação) (máximo de 10 pts)</t>
  </si>
  <si>
    <t>1º autor de capítulo de livro (7,5 pts por atigo)</t>
  </si>
  <si>
    <t xml:space="preserve">Pontuação  máxima (25 pontos) </t>
  </si>
  <si>
    <t>III. Participação em projetos de extensão (c/ registro de órgão oficial) (1 pt/projeto)</t>
  </si>
  <si>
    <t>V. Participacão em organização de eventos científicos</t>
  </si>
  <si>
    <t>Especialização latu-senso na área de ciências biológicas ou afins (2 pts/espec.)</t>
  </si>
  <si>
    <t>Ponto por prêmio (somente primeiro autor) (8 pts/prêmio)</t>
  </si>
  <si>
    <t xml:space="preserve">Gestão/participação em órgãos colegiados (c/ registro de órgão oficial) (5 pts/ano) </t>
  </si>
  <si>
    <t xml:space="preserve">D. Participação em eventos científicos (nacionais ou internacionais) e apresentação de pôsteres (máximo de 25 pontos) </t>
  </si>
  <si>
    <t>I. Resumos e apresentação de pôster em evento científico (Co-autor):</t>
  </si>
  <si>
    <t>II. Resumos e apresentação de pôster em evento científico (1º autor):</t>
  </si>
  <si>
    <t>Apresentação oral (palestra) em congresso/evento científico (5 pts/apresentação)</t>
  </si>
  <si>
    <t>Número de cursos (acima de 5 horas) e consultorias (1 pt/curso)</t>
  </si>
  <si>
    <t>II . Estágios e Experiência Profissional: IC, monitoria, docência,emprego com relevância na área.</t>
  </si>
  <si>
    <t>Patente depositada (10 pts por patente)</t>
  </si>
  <si>
    <t>BAREMA DOUTORADO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</si>
</sst>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1"/>
      <name val="Arial"/>
      <family val="2"/>
    </font>
    <font>
      <b/>
      <sz val="11"/>
      <color rgb="FF0000FF"/>
      <name val="Arial"/>
      <family val="2"/>
    </font>
    <font>
      <sz val="11"/>
      <color rgb="FF0000FF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b/>
      <u/>
      <sz val="11"/>
      <color theme="1"/>
      <name val="Arial"/>
      <family val="2"/>
    </font>
    <font>
      <b/>
      <sz val="12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auto="1"/>
      </top>
      <bottom/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23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54">
    <xf numFmtId="0" fontId="0" fillId="0" borderId="0" xfId="0"/>
    <xf numFmtId="0" fontId="3" fillId="0" borderId="0" xfId="0" applyFont="1" applyAlignment="1">
      <alignment wrapText="1"/>
    </xf>
    <xf numFmtId="0" fontId="3" fillId="0" borderId="0" xfId="0" applyFont="1"/>
    <xf numFmtId="2" fontId="4" fillId="0" borderId="0" xfId="0" applyNumberFormat="1" applyFont="1"/>
    <xf numFmtId="0" fontId="5" fillId="0" borderId="0" xfId="0" applyFont="1"/>
    <xf numFmtId="0" fontId="3" fillId="0" borderId="0" xfId="0" applyFont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wrapText="1"/>
    </xf>
    <xf numFmtId="2" fontId="6" fillId="0" borderId="0" xfId="0" applyNumberFormat="1" applyFont="1" applyAlignment="1">
      <alignment horizontal="center"/>
    </xf>
    <xf numFmtId="2" fontId="7" fillId="0" borderId="3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9" xfId="0" applyFont="1" applyBorder="1" applyAlignment="1">
      <alignment horizontal="right" vertical="center" wrapText="1"/>
    </xf>
    <xf numFmtId="0" fontId="7" fillId="5" borderId="9" xfId="0" applyFont="1" applyFill="1" applyBorder="1" applyAlignment="1">
      <alignment horizontal="right" wrapText="1"/>
    </xf>
    <xf numFmtId="2" fontId="7" fillId="0" borderId="1" xfId="0" applyNumberFormat="1" applyFont="1" applyBorder="1"/>
    <xf numFmtId="1" fontId="7" fillId="2" borderId="1" xfId="0" applyNumberFormat="1" applyFont="1" applyFill="1" applyBorder="1" applyAlignment="1" applyProtection="1">
      <alignment horizontal="center"/>
      <protection locked="0"/>
    </xf>
    <xf numFmtId="0" fontId="7" fillId="2" borderId="1" xfId="0" applyFont="1" applyFill="1" applyBorder="1" applyAlignment="1" applyProtection="1">
      <alignment horizontal="center"/>
      <protection locked="0"/>
    </xf>
    <xf numFmtId="0" fontId="7" fillId="2" borderId="10" xfId="0" applyFont="1" applyFill="1" applyBorder="1" applyProtection="1">
      <protection locked="0"/>
    </xf>
    <xf numFmtId="2" fontId="8" fillId="0" borderId="10" xfId="0" applyNumberFormat="1" applyFont="1" applyBorder="1"/>
    <xf numFmtId="0" fontId="7" fillId="0" borderId="7" xfId="0" applyFont="1" applyBorder="1"/>
    <xf numFmtId="2" fontId="11" fillId="0" borderId="6" xfId="0" applyNumberFormat="1" applyFont="1" applyBorder="1" applyAlignment="1">
      <alignment horizontal="right" wrapText="1"/>
    </xf>
    <xf numFmtId="2" fontId="11" fillId="3" borderId="6" xfId="0" applyNumberFormat="1" applyFont="1" applyFill="1" applyBorder="1" applyAlignment="1">
      <alignment horizontal="right" wrapText="1"/>
    </xf>
    <xf numFmtId="0" fontId="7" fillId="2" borderId="4" xfId="0" applyFont="1" applyFill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3" fillId="0" borderId="11" xfId="0" applyFont="1" applyBorder="1"/>
    <xf numFmtId="0" fontId="6" fillId="0" borderId="15" xfId="0" applyFont="1" applyBorder="1"/>
    <xf numFmtId="2" fontId="11" fillId="0" borderId="9" xfId="0" applyNumberFormat="1" applyFont="1" applyBorder="1" applyAlignment="1">
      <alignment horizontal="right" vertical="center" wrapText="1"/>
    </xf>
    <xf numFmtId="0" fontId="3" fillId="0" borderId="9" xfId="0" applyFont="1" applyBorder="1" applyAlignment="1">
      <alignment horizontal="right"/>
    </xf>
    <xf numFmtId="0" fontId="6" fillId="0" borderId="18" xfId="0" applyFont="1" applyBorder="1"/>
    <xf numFmtId="0" fontId="11" fillId="4" borderId="12" xfId="0" applyFont="1" applyFill="1" applyBorder="1" applyAlignment="1">
      <alignment horizontal="right"/>
    </xf>
    <xf numFmtId="0" fontId="7" fillId="0" borderId="9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right" wrapText="1"/>
    </xf>
    <xf numFmtId="0" fontId="8" fillId="4" borderId="4" xfId="0" applyFont="1" applyFill="1" applyBorder="1" applyAlignment="1">
      <alignment horizontal="left" vertical="center" wrapText="1"/>
    </xf>
    <xf numFmtId="0" fontId="8" fillId="4" borderId="8" xfId="0" applyFont="1" applyFill="1" applyBorder="1" applyAlignment="1">
      <alignment horizontal="left" vertical="center" wrapText="1"/>
    </xf>
    <xf numFmtId="0" fontId="8" fillId="4" borderId="5" xfId="0" applyFont="1" applyFill="1" applyBorder="1" applyAlignment="1">
      <alignment horizontal="left" vertical="center" wrapText="1"/>
    </xf>
    <xf numFmtId="0" fontId="8" fillId="4" borderId="4" xfId="0" applyFont="1" applyFill="1" applyBorder="1" applyAlignment="1">
      <alignment horizontal="left" wrapText="1"/>
    </xf>
    <xf numFmtId="0" fontId="8" fillId="4" borderId="8" xfId="0" applyFont="1" applyFill="1" applyBorder="1" applyAlignment="1">
      <alignment horizontal="left" wrapText="1"/>
    </xf>
    <xf numFmtId="0" fontId="8" fillId="4" borderId="5" xfId="0" applyFont="1" applyFill="1" applyBorder="1" applyAlignment="1">
      <alignment horizontal="left" wrapText="1"/>
    </xf>
    <xf numFmtId="0" fontId="8" fillId="0" borderId="8" xfId="0" applyFont="1" applyBorder="1" applyAlignment="1">
      <alignment horizontal="center" vertical="center" wrapText="1"/>
    </xf>
    <xf numFmtId="2" fontId="11" fillId="0" borderId="19" xfId="0" applyNumberFormat="1" applyFont="1" applyBorder="1" applyAlignment="1">
      <alignment horizontal="center"/>
    </xf>
    <xf numFmtId="2" fontId="11" fillId="0" borderId="20" xfId="0" applyNumberFormat="1" applyFont="1" applyBorder="1" applyAlignment="1">
      <alignment horizontal="center"/>
    </xf>
    <xf numFmtId="2" fontId="11" fillId="0" borderId="21" xfId="0" applyNumberFormat="1" applyFont="1" applyBorder="1" applyAlignment="1">
      <alignment horizontal="center"/>
    </xf>
    <xf numFmtId="2" fontId="11" fillId="0" borderId="2" xfId="0" applyNumberFormat="1" applyFont="1" applyBorder="1" applyAlignment="1">
      <alignment horizontal="center"/>
    </xf>
    <xf numFmtId="0" fontId="7" fillId="0" borderId="9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wrapText="1"/>
    </xf>
    <xf numFmtId="0" fontId="7" fillId="0" borderId="1" xfId="0" applyFont="1" applyBorder="1" applyAlignment="1">
      <alignment horizontal="left" wrapText="1"/>
    </xf>
    <xf numFmtId="0" fontId="7" fillId="0" borderId="10" xfId="0" applyFont="1" applyBorder="1" applyAlignment="1">
      <alignment horizontal="left" wrapText="1"/>
    </xf>
    <xf numFmtId="0" fontId="8" fillId="4" borderId="4" xfId="0" applyFont="1" applyFill="1" applyBorder="1" applyAlignment="1">
      <alignment horizontal="left" vertical="top" wrapText="1"/>
    </xf>
    <xf numFmtId="0" fontId="8" fillId="4" borderId="8" xfId="0" applyFont="1" applyFill="1" applyBorder="1" applyAlignment="1">
      <alignment horizontal="left" vertical="top" wrapText="1"/>
    </xf>
    <xf numFmtId="0" fontId="8" fillId="4" borderId="5" xfId="0" applyFont="1" applyFill="1" applyBorder="1" applyAlignment="1">
      <alignment horizontal="left" vertical="top" wrapText="1"/>
    </xf>
    <xf numFmtId="2" fontId="11" fillId="4" borderId="16" xfId="0" applyNumberFormat="1" applyFont="1" applyFill="1" applyBorder="1" applyAlignment="1">
      <alignment horizontal="center"/>
    </xf>
    <xf numFmtId="2" fontId="11" fillId="4" borderId="14" xfId="0" applyNumberFormat="1" applyFont="1" applyFill="1" applyBorder="1" applyAlignment="1">
      <alignment horizontal="center"/>
    </xf>
    <xf numFmtId="2" fontId="11" fillId="4" borderId="13" xfId="0" applyNumberFormat="1" applyFont="1" applyFill="1" applyBorder="1" applyAlignment="1">
      <alignment horizontal="center"/>
    </xf>
  </cellXfs>
  <cellStyles count="223">
    <cellStyle name="Hiperlink" xfId="167" builtinId="8" hidden="1"/>
    <cellStyle name="Hiperlink" xfId="159" builtinId="8" hidden="1"/>
    <cellStyle name="Hiperlink" xfId="79" builtinId="8" hidden="1"/>
    <cellStyle name="Hiperlink" xfId="99" builtinId="8" hidden="1"/>
    <cellStyle name="Hiperlink" xfId="67" builtinId="8" hidden="1"/>
    <cellStyle name="Hiperlink" xfId="75" builtinId="8" hidden="1"/>
    <cellStyle name="Hiperlink" xfId="91" builtinId="8" hidden="1"/>
    <cellStyle name="Hiperlink" xfId="111" builtinId="8" hidden="1"/>
    <cellStyle name="Hiperlink" xfId="175" builtinId="8" hidden="1"/>
    <cellStyle name="Hiperlink" xfId="163" builtinId="8" hidden="1"/>
    <cellStyle name="Hiperlink" xfId="139" builtinId="8" hidden="1"/>
    <cellStyle name="Hiperlink" xfId="119" builtinId="8" hidden="1"/>
    <cellStyle name="Hiperlink" xfId="183" builtinId="8" hidden="1"/>
    <cellStyle name="Hiperlink" xfId="215" builtinId="8" hidden="1"/>
    <cellStyle name="Hiperlink" xfId="197" builtinId="8" hidden="1"/>
    <cellStyle name="Hiperlink" xfId="165" builtinId="8" hidden="1"/>
    <cellStyle name="Hiperlink" xfId="133" builtinId="8" hidden="1"/>
    <cellStyle name="Hiperlink" xfId="101" builtinId="8" hidden="1"/>
    <cellStyle name="Hiperlink" xfId="69" builtinId="8" hidden="1"/>
    <cellStyle name="Hiperlink" xfId="35" builtinId="8" hidden="1"/>
    <cellStyle name="Hiperlink" xfId="55" builtinId="8" hidden="1"/>
    <cellStyle name="Hiperlink" xfId="11" builtinId="8" hidden="1"/>
    <cellStyle name="Hiperlink" xfId="1" builtinId="8" hidden="1"/>
    <cellStyle name="Hiperlink" xfId="13" builtinId="8" hidden="1"/>
    <cellStyle name="Hiperlink" xfId="59" builtinId="8" hidden="1"/>
    <cellStyle name="Hiperlink" xfId="177" builtinId="8" hidden="1"/>
    <cellStyle name="Hiperlink" xfId="153" builtinId="8" hidden="1"/>
    <cellStyle name="Hiperlink" xfId="137" builtinId="8" hidden="1"/>
    <cellStyle name="Hiperlink" xfId="113" builtinId="8" hidden="1"/>
    <cellStyle name="Hiperlink" xfId="89" builtinId="8" hidden="1"/>
    <cellStyle name="Hiperlink" xfId="73" builtinId="8" hidden="1"/>
    <cellStyle name="Hiperlink" xfId="27" builtinId="8" hidden="1"/>
    <cellStyle name="Hiperlink" xfId="43" builtinId="8" hidden="1"/>
    <cellStyle name="Hiperlink" xfId="65" builtinId="8" hidden="1"/>
    <cellStyle name="Hiperlink" xfId="129" builtinId="8" hidden="1"/>
    <cellStyle name="Hiperlink" xfId="219" builtinId="8" hidden="1"/>
    <cellStyle name="Hiperlink" xfId="209" builtinId="8" hidden="1"/>
    <cellStyle name="Hiperlink" xfId="185" builtinId="8" hidden="1"/>
    <cellStyle name="Hiperlink" xfId="203" builtinId="8" hidden="1"/>
    <cellStyle name="Hiperlink" xfId="195" builtinId="8" hidden="1"/>
    <cellStyle name="Hiperlink" xfId="187" builtinId="8" hidden="1"/>
    <cellStyle name="Hiperlink" xfId="211" builtinId="8" hidden="1"/>
    <cellStyle name="Hiperlink" xfId="193" builtinId="8" hidden="1"/>
    <cellStyle name="Hiperlink" xfId="201" builtinId="8" hidden="1"/>
    <cellStyle name="Hiperlink" xfId="217" builtinId="8" hidden="1"/>
    <cellStyle name="Hiperlink" xfId="161" builtinId="8" hidden="1"/>
    <cellStyle name="Hiperlink" xfId="97" builtinId="8" hidden="1"/>
    <cellStyle name="Hiperlink" xfId="37" builtinId="8" hidden="1"/>
    <cellStyle name="Hiperlink" xfId="31" builtinId="8" hidden="1"/>
    <cellStyle name="Hiperlink" xfId="21" builtinId="8" hidden="1"/>
    <cellStyle name="Hiperlink" xfId="81" builtinId="8" hidden="1"/>
    <cellStyle name="Hiperlink" xfId="105" builtinId="8" hidden="1"/>
    <cellStyle name="Hiperlink" xfId="121" builtinId="8" hidden="1"/>
    <cellStyle name="Hiperlink" xfId="145" builtinId="8" hidden="1"/>
    <cellStyle name="Hiperlink" xfId="169" builtinId="8" hidden="1"/>
    <cellStyle name="Hiperlink" xfId="47" builtinId="8" hidden="1"/>
    <cellStyle name="Hiperlink" xfId="33" builtinId="8" hidden="1"/>
    <cellStyle name="Hiperlink" xfId="5" builtinId="8" hidden="1"/>
    <cellStyle name="Hiperlink" xfId="17" builtinId="8" hidden="1"/>
    <cellStyle name="Hiperlink" xfId="41" builtinId="8" hidden="1"/>
    <cellStyle name="Hiperlink" xfId="45" builtinId="8" hidden="1"/>
    <cellStyle name="Hiperlink" xfId="23" builtinId="8" hidden="1"/>
    <cellStyle name="Hiperlink" xfId="85" builtinId="8" hidden="1"/>
    <cellStyle name="Hiperlink" xfId="117" builtinId="8" hidden="1"/>
    <cellStyle name="Hiperlink" xfId="149" builtinId="8" hidden="1"/>
    <cellStyle name="Hiperlink" xfId="181" builtinId="8" hidden="1"/>
    <cellStyle name="Hiperlink" xfId="213" builtinId="8" hidden="1"/>
    <cellStyle name="Hiperlink" xfId="199" builtinId="8" hidden="1"/>
    <cellStyle name="Hiperlink" xfId="107" builtinId="8" hidden="1"/>
    <cellStyle name="Hiperlink" xfId="131" builtinId="8" hidden="1"/>
    <cellStyle name="Hiperlink" xfId="151" builtinId="8" hidden="1"/>
    <cellStyle name="Hiperlink" xfId="171" builtinId="8" hidden="1"/>
    <cellStyle name="Hiperlink" xfId="143" builtinId="8" hidden="1"/>
    <cellStyle name="Hiperlink" xfId="83" builtinId="8" hidden="1"/>
    <cellStyle name="Hiperlink" xfId="95" builtinId="8" hidden="1"/>
    <cellStyle name="Hiperlink" xfId="63" builtinId="8" hidden="1"/>
    <cellStyle name="Hiperlink" xfId="71" builtinId="8" hidden="1"/>
    <cellStyle name="Hiperlink" xfId="87" builtinId="8" hidden="1"/>
    <cellStyle name="Hiperlink" xfId="127" builtinId="8" hidden="1"/>
    <cellStyle name="Hiperlink" xfId="179" builtinId="8" hidden="1"/>
    <cellStyle name="Hiperlink" xfId="155" builtinId="8" hidden="1"/>
    <cellStyle name="Hiperlink" xfId="39" builtinId="8" hidden="1"/>
    <cellStyle name="Hiperlink" xfId="29" builtinId="8" hidden="1"/>
    <cellStyle name="Hiperlink" xfId="77" builtinId="8" hidden="1"/>
    <cellStyle name="Hiperlink" xfId="93" builtinId="8" hidden="1"/>
    <cellStyle name="Hiperlink" xfId="109" builtinId="8" hidden="1"/>
    <cellStyle name="Hiperlink" xfId="141" builtinId="8" hidden="1"/>
    <cellStyle name="Hiperlink" xfId="157" builtinId="8" hidden="1"/>
    <cellStyle name="Hiperlink" xfId="173" builtinId="8" hidden="1"/>
    <cellStyle name="Hiperlink" xfId="205" builtinId="8" hidden="1"/>
    <cellStyle name="Hiperlink" xfId="221" builtinId="8" hidden="1"/>
    <cellStyle name="Hiperlink" xfId="207" builtinId="8" hidden="1"/>
    <cellStyle name="Hiperlink" xfId="103" builtinId="8" hidden="1"/>
    <cellStyle name="Hiperlink" xfId="115" builtinId="8" hidden="1"/>
    <cellStyle name="Hiperlink" xfId="123" builtinId="8" hidden="1"/>
    <cellStyle name="Hiperlink" xfId="147" builtinId="8" hidden="1"/>
    <cellStyle name="Hiperlink" xfId="135" builtinId="8" hidden="1"/>
    <cellStyle name="Hiperlink" xfId="191" builtinId="8" hidden="1"/>
    <cellStyle name="Hiperlink" xfId="189" builtinId="8" hidden="1"/>
    <cellStyle name="Hiperlink" xfId="125" builtinId="8" hidden="1"/>
    <cellStyle name="Hiperlink" xfId="61" builtinId="8" hidden="1"/>
    <cellStyle name="Hiperlink" xfId="3" builtinId="8" hidden="1"/>
    <cellStyle name="Hiperlink" xfId="7" builtinId="8" hidden="1"/>
    <cellStyle name="Hiperlink" xfId="15" builtinId="8" hidden="1"/>
    <cellStyle name="Hiperlink" xfId="25" builtinId="8" hidden="1"/>
    <cellStyle name="Hiperlink" xfId="51" builtinId="8" hidden="1"/>
    <cellStyle name="Hiperlink" xfId="57" builtinId="8" hidden="1"/>
    <cellStyle name="Hiperlink" xfId="9" builtinId="8" hidden="1"/>
    <cellStyle name="Hiperlink" xfId="19" builtinId="8" hidden="1"/>
    <cellStyle name="Hiperlink" xfId="49" builtinId="8" hidden="1"/>
    <cellStyle name="Hiperlink" xfId="53" builtinId="8" hidden="1"/>
    <cellStyle name="Hiperlink Visitado" xfId="96" builtinId="9" hidden="1"/>
    <cellStyle name="Hiperlink Visitado" xfId="98" builtinId="9" hidden="1"/>
    <cellStyle name="Hiperlink Visitado" xfId="142" builtinId="9" hidden="1"/>
    <cellStyle name="Hiperlink Visitado" xfId="136" builtinId="9" hidden="1"/>
    <cellStyle name="Hiperlink Visitado" xfId="126" builtinId="9" hidden="1"/>
    <cellStyle name="Hiperlink Visitado" xfId="214" builtinId="9" hidden="1"/>
    <cellStyle name="Hiperlink Visitado" xfId="200" builtinId="9" hidden="1"/>
    <cellStyle name="Hiperlink Visitado" xfId="190" builtinId="9" hidden="1"/>
    <cellStyle name="Hiperlink Visitado" xfId="166" builtinId="9" hidden="1"/>
    <cellStyle name="Hiperlink Visitado" xfId="152" builtinId="9" hidden="1"/>
    <cellStyle name="Hiperlink Visitado" xfId="148" builtinId="9" hidden="1"/>
    <cellStyle name="Hiperlink Visitado" xfId="68" builtinId="9" hidden="1"/>
    <cellStyle name="Hiperlink Visitado" xfId="16" builtinId="9" hidden="1"/>
    <cellStyle name="Hiperlink Visitado" xfId="64" builtinId="9" hidden="1"/>
    <cellStyle name="Hiperlink Visitado" xfId="70" builtinId="9" hidden="1"/>
    <cellStyle name="Hiperlink Visitado" xfId="74" builtinId="9" hidden="1"/>
    <cellStyle name="Hiperlink Visitado" xfId="76" builtinId="9" hidden="1"/>
    <cellStyle name="Hiperlink Visitado" xfId="86" builtinId="9" hidden="1"/>
    <cellStyle name="Hiperlink Visitado" xfId="88" builtinId="9" hidden="1"/>
    <cellStyle name="Hiperlink Visitado" xfId="92" builtinId="9" hidden="1"/>
    <cellStyle name="Hiperlink Visitado" xfId="84" builtinId="9" hidden="1"/>
    <cellStyle name="Hiperlink Visitado" xfId="52" builtinId="9" hidden="1"/>
    <cellStyle name="Hiperlink Visitado" xfId="22" builtinId="9" hidden="1"/>
    <cellStyle name="Hiperlink Visitado" xfId="28" builtinId="9" hidden="1"/>
    <cellStyle name="Hiperlink Visitado" xfId="30" builtinId="9" hidden="1"/>
    <cellStyle name="Hiperlink Visitado" xfId="34" builtinId="9" hidden="1"/>
    <cellStyle name="Hiperlink Visitado" xfId="40" builtinId="9" hidden="1"/>
    <cellStyle name="Hiperlink Visitado" xfId="12" builtinId="9" hidden="1"/>
    <cellStyle name="Hiperlink Visitado" xfId="14" builtinId="9" hidden="1"/>
    <cellStyle name="Hiperlink Visitado" xfId="6" builtinId="9" hidden="1"/>
    <cellStyle name="Hiperlink Visitado" xfId="8" builtinId="9" hidden="1"/>
    <cellStyle name="Hiperlink Visitado" xfId="10" builtinId="9" hidden="1"/>
    <cellStyle name="Hiperlink Visitado" xfId="78" builtinId="9" hidden="1"/>
    <cellStyle name="Hiperlink Visitado" xfId="132" builtinId="9" hidden="1"/>
    <cellStyle name="Hiperlink Visitado" xfId="124" builtinId="9" hidden="1"/>
    <cellStyle name="Hiperlink Visitado" xfId="100" builtinId="9" hidden="1"/>
    <cellStyle name="Hiperlink Visitado" xfId="42" builtinId="9" hidden="1"/>
    <cellStyle name="Hiperlink Visitado" xfId="46" builtinId="9" hidden="1"/>
    <cellStyle name="Hiperlink Visitado" xfId="50" builtinId="9" hidden="1"/>
    <cellStyle name="Hiperlink Visitado" xfId="58" builtinId="9" hidden="1"/>
    <cellStyle name="Hiperlink Visitado" xfId="60" builtinId="9" hidden="1"/>
    <cellStyle name="Hiperlink Visitado" xfId="188" builtinId="9" hidden="1"/>
    <cellStyle name="Hiperlink Visitado" xfId="172" builtinId="9" hidden="1"/>
    <cellStyle name="Hiperlink Visitado" xfId="164" builtinId="9" hidden="1"/>
    <cellStyle name="Hiperlink Visitado" xfId="140" builtinId="9" hidden="1"/>
    <cellStyle name="Hiperlink Visitado" xfId="204" builtinId="9" hidden="1"/>
    <cellStyle name="Hiperlink Visitado" xfId="196" builtinId="9" hidden="1"/>
    <cellStyle name="Hiperlink Visitado" xfId="222" builtinId="9" hidden="1"/>
    <cellStyle name="Hiperlink Visitado" xfId="220" builtinId="9" hidden="1"/>
    <cellStyle name="Hiperlink Visitado" xfId="156" builtinId="9" hidden="1"/>
    <cellStyle name="Hiperlink Visitado" xfId="56" builtinId="9" hidden="1"/>
    <cellStyle name="Hiperlink Visitado" xfId="48" builtinId="9" hidden="1"/>
    <cellStyle name="Hiperlink Visitado" xfId="108" builtinId="9" hidden="1"/>
    <cellStyle name="Hiperlink Visitado" xfId="20" builtinId="9" hidden="1"/>
    <cellStyle name="Hiperlink Visitado" xfId="18" builtinId="9" hidden="1"/>
    <cellStyle name="Hiperlink Visitado" xfId="38" builtinId="9" hidden="1"/>
    <cellStyle name="Hiperlink Visitado" xfId="26" builtinId="9" hidden="1"/>
    <cellStyle name="Hiperlink Visitado" xfId="94" builtinId="9" hidden="1"/>
    <cellStyle name="Hiperlink Visitado" xfId="82" builtinId="9" hidden="1"/>
    <cellStyle name="Hiperlink Visitado" xfId="66" builtinId="9" hidden="1"/>
    <cellStyle name="Hiperlink Visitado" xfId="62" builtinId="9" hidden="1"/>
    <cellStyle name="Hiperlink Visitado" xfId="176" builtinId="9" hidden="1"/>
    <cellStyle name="Hiperlink Visitado" xfId="184" builtinId="9" hidden="1"/>
    <cellStyle name="Hiperlink Visitado" xfId="114" builtinId="9" hidden="1"/>
    <cellStyle name="Hiperlink Visitado" xfId="178" builtinId="9" hidden="1"/>
    <cellStyle name="Hiperlink Visitado" xfId="182" builtinId="9" hidden="1"/>
    <cellStyle name="Hiperlink Visitado" xfId="186" builtinId="9" hidden="1"/>
    <cellStyle name="Hiperlink Visitado" xfId="192" builtinId="9" hidden="1"/>
    <cellStyle name="Hiperlink Visitado" xfId="194" builtinId="9" hidden="1"/>
    <cellStyle name="Hiperlink Visitado" xfId="202" builtinId="9" hidden="1"/>
    <cellStyle name="Hiperlink Visitado" xfId="208" builtinId="9" hidden="1"/>
    <cellStyle name="Hiperlink Visitado" xfId="210" builtinId="9" hidden="1"/>
    <cellStyle name="Hiperlink Visitado" xfId="216" builtinId="9" hidden="1"/>
    <cellStyle name="Hiperlink Visitado" xfId="218" builtinId="9" hidden="1"/>
    <cellStyle name="Hiperlink Visitado" xfId="206" builtinId="9" hidden="1"/>
    <cellStyle name="Hiperlink Visitado" xfId="162" builtinId="9" hidden="1"/>
    <cellStyle name="Hiperlink Visitado" xfId="122" builtinId="9" hidden="1"/>
    <cellStyle name="Hiperlink Visitado" xfId="128" builtinId="9" hidden="1"/>
    <cellStyle name="Hiperlink Visitado" xfId="130" builtinId="9" hidden="1"/>
    <cellStyle name="Hiperlink Visitado" xfId="134" builtinId="9" hidden="1"/>
    <cellStyle name="Hiperlink Visitado" xfId="138" builtinId="9" hidden="1"/>
    <cellStyle name="Hiperlink Visitado" xfId="144" builtinId="9" hidden="1"/>
    <cellStyle name="Hiperlink Visitado" xfId="146" builtinId="9" hidden="1"/>
    <cellStyle name="Hiperlink Visitado" xfId="110" builtinId="9" hidden="1"/>
    <cellStyle name="Hiperlink Visitado" xfId="112" builtinId="9" hidden="1"/>
    <cellStyle name="Hiperlink Visitado" xfId="118" builtinId="9" hidden="1"/>
    <cellStyle name="Hiperlink Visitado" xfId="102" builtinId="9" hidden="1"/>
    <cellStyle name="Hiperlink Visitado" xfId="104" builtinId="9" hidden="1"/>
    <cellStyle name="Hiperlink Visitado" xfId="106" builtinId="9" hidden="1"/>
    <cellStyle name="Hiperlink Visitado" xfId="120" builtinId="9" hidden="1"/>
    <cellStyle name="Hiperlink Visitado" xfId="198" builtinId="9" hidden="1"/>
    <cellStyle name="Hiperlink Visitado" xfId="44" builtinId="9" hidden="1"/>
    <cellStyle name="Hiperlink Visitado" xfId="116" builtinId="9" hidden="1"/>
    <cellStyle name="Hiperlink Visitado" xfId="180" builtinId="9" hidden="1"/>
    <cellStyle name="Hiperlink Visitado" xfId="212" builtinId="9" hidden="1"/>
    <cellStyle name="Hiperlink Visitado" xfId="150" builtinId="9" hidden="1"/>
    <cellStyle name="Hiperlink Visitado" xfId="154" builtinId="9" hidden="1"/>
    <cellStyle name="Hiperlink Visitado" xfId="158" builtinId="9" hidden="1"/>
    <cellStyle name="Hiperlink Visitado" xfId="160" builtinId="9" hidden="1"/>
    <cellStyle name="Hiperlink Visitado" xfId="170" builtinId="9" hidden="1"/>
    <cellStyle name="Hiperlink Visitado" xfId="174" builtinId="9" hidden="1"/>
    <cellStyle name="Hiperlink Visitado" xfId="168" builtinId="9" hidden="1"/>
    <cellStyle name="Hiperlink Visitado" xfId="24" builtinId="9" hidden="1"/>
    <cellStyle name="Hiperlink Visitado" xfId="90" builtinId="9" hidden="1"/>
    <cellStyle name="Hiperlink Visitado" xfId="80" builtinId="9" hidden="1"/>
    <cellStyle name="Hiperlink Visitado" xfId="72" builtinId="9" hidden="1"/>
    <cellStyle name="Hiperlink Visitado" xfId="54" builtinId="9" hidden="1"/>
    <cellStyle name="Hiperlink Visitado" xfId="36" builtinId="9" hidden="1"/>
    <cellStyle name="Hiperlink Visitado" xfId="32" builtinId="9" hidden="1"/>
    <cellStyle name="Hiperlink Visitado" xfId="4" builtinId="9" hidden="1"/>
    <cellStyle name="Hiperlink Visitado" xfId="2" builtinId="9" hidden="1"/>
    <cellStyle name="Normal" xfId="0" builtinId="0"/>
  </cellStyles>
  <dxfs count="0"/>
  <tableStyles count="0" defaultTableStyle="TableStyleMedium9" defaultPivotStyle="PivotStyleMedium4"/>
  <colors>
    <mruColors>
      <color rgb="FF00FA00"/>
      <color rgb="FF043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42"/>
  <sheetViews>
    <sheetView tabSelected="1" zoomScale="80" zoomScaleNormal="80" workbookViewId="0">
      <pane xSplit="1" topLeftCell="B1" activePane="topRight" state="frozen"/>
      <selection pane="topRight" activeCell="B34" sqref="B34"/>
    </sheetView>
  </sheetViews>
  <sheetFormatPr defaultColWidth="10.875" defaultRowHeight="14.25" x14ac:dyDescent="0.2"/>
  <cols>
    <col min="1" max="1" width="77.375" style="7" bestFit="1" customWidth="1"/>
    <col min="2" max="2" width="7.75" style="8" customWidth="1"/>
    <col min="3" max="3" width="7.75" style="6" customWidth="1"/>
    <col min="4" max="4" width="37.625" style="6" customWidth="1"/>
    <col min="5" max="16384" width="10.875" style="2"/>
  </cols>
  <sheetData>
    <row r="1" spans="1:4" s="1" customFormat="1" ht="48" customHeight="1" x14ac:dyDescent="0.2">
      <c r="A1" s="21" t="s">
        <v>42</v>
      </c>
      <c r="B1" s="37"/>
      <c r="C1" s="37"/>
      <c r="D1" s="22" t="s">
        <v>3</v>
      </c>
    </row>
    <row r="2" spans="1:4" ht="15.75" thickBot="1" x14ac:dyDescent="0.25">
      <c r="A2" s="23"/>
      <c r="B2" s="9" t="s">
        <v>0</v>
      </c>
      <c r="C2" s="10" t="s">
        <v>1</v>
      </c>
      <c r="D2" s="24"/>
    </row>
    <row r="3" spans="1:4" ht="15.75" x14ac:dyDescent="0.25">
      <c r="A3" s="34" t="s">
        <v>11</v>
      </c>
      <c r="B3" s="35"/>
      <c r="C3" s="35"/>
      <c r="D3" s="36"/>
    </row>
    <row r="4" spans="1:4" ht="15" x14ac:dyDescent="0.2">
      <c r="A4" s="11" t="s">
        <v>25</v>
      </c>
      <c r="B4" s="14"/>
      <c r="C4" s="13">
        <f>IF(B4*10&gt;10,10,B4*10)</f>
        <v>0</v>
      </c>
      <c r="D4" s="16"/>
    </row>
    <row r="5" spans="1:4" ht="16.5" thickBot="1" x14ac:dyDescent="0.3">
      <c r="A5" s="19" t="s">
        <v>10</v>
      </c>
      <c r="B5" s="38">
        <f>IF(C4&gt;10,10,C4)</f>
        <v>0</v>
      </c>
      <c r="C5" s="39"/>
      <c r="D5" s="27"/>
    </row>
    <row r="6" spans="1:4" ht="15.75" x14ac:dyDescent="0.25">
      <c r="A6" s="34" t="s">
        <v>16</v>
      </c>
      <c r="B6" s="35"/>
      <c r="C6" s="35"/>
      <c r="D6" s="36"/>
    </row>
    <row r="7" spans="1:4" ht="15.75" customHeight="1" x14ac:dyDescent="0.2">
      <c r="A7" s="45" t="s">
        <v>8</v>
      </c>
      <c r="B7" s="46"/>
      <c r="C7" s="46"/>
      <c r="D7" s="47"/>
    </row>
    <row r="8" spans="1:4" ht="16.5" customHeight="1" x14ac:dyDescent="0.2">
      <c r="A8" s="11" t="s">
        <v>39</v>
      </c>
      <c r="B8" s="14"/>
      <c r="C8" s="13">
        <f>IF(B8*1&gt;5,5,B8*1)</f>
        <v>0</v>
      </c>
      <c r="D8" s="16"/>
    </row>
    <row r="9" spans="1:4" ht="15" x14ac:dyDescent="0.2">
      <c r="A9" s="11" t="s">
        <v>32</v>
      </c>
      <c r="B9" s="14"/>
      <c r="C9" s="13">
        <f>IF(B9*2&gt;5,5,B9*2)</f>
        <v>0</v>
      </c>
      <c r="D9" s="16"/>
    </row>
    <row r="10" spans="1:4" s="3" customFormat="1" ht="15.75" customHeight="1" x14ac:dyDescent="0.25">
      <c r="A10" s="25" t="s">
        <v>9</v>
      </c>
      <c r="B10" s="40">
        <f>IF(SUM(C8:C9)&gt;5,5,SUM(C8:C9))</f>
        <v>0</v>
      </c>
      <c r="C10" s="41"/>
      <c r="D10" s="17"/>
    </row>
    <row r="11" spans="1:4" ht="15" x14ac:dyDescent="0.2">
      <c r="A11" s="42" t="s">
        <v>40</v>
      </c>
      <c r="B11" s="43"/>
      <c r="C11" s="43"/>
      <c r="D11" s="44"/>
    </row>
    <row r="12" spans="1:4" ht="15" x14ac:dyDescent="0.2">
      <c r="A12" s="30" t="s">
        <v>4</v>
      </c>
      <c r="B12" s="15"/>
      <c r="C12" s="13">
        <f>IF(B12*3&gt;15,15,B12*3)</f>
        <v>0</v>
      </c>
      <c r="D12" s="16"/>
    </row>
    <row r="13" spans="1:4" ht="15" x14ac:dyDescent="0.2">
      <c r="A13" s="30" t="s">
        <v>5</v>
      </c>
      <c r="B13" s="15"/>
      <c r="C13" s="13">
        <f>IF(B13*5&gt;15,15,B13*5)</f>
        <v>0</v>
      </c>
      <c r="D13" s="16"/>
    </row>
    <row r="14" spans="1:4" ht="15" x14ac:dyDescent="0.2">
      <c r="A14" s="29" t="s">
        <v>30</v>
      </c>
      <c r="B14" s="15"/>
      <c r="C14" s="13">
        <f>IF(B14*1&gt;15,15,B14*1)</f>
        <v>0</v>
      </c>
      <c r="D14" s="16"/>
    </row>
    <row r="15" spans="1:4" s="4" customFormat="1" ht="16.5" thickBot="1" x14ac:dyDescent="0.3">
      <c r="A15" s="19" t="s">
        <v>12</v>
      </c>
      <c r="B15" s="38">
        <f>IF(SUM(C12:C14)&gt;15,15,SUM(C12:C14))</f>
        <v>0</v>
      </c>
      <c r="C15" s="39"/>
      <c r="D15" s="18"/>
    </row>
    <row r="16" spans="1:4" s="5" customFormat="1" ht="15.75" x14ac:dyDescent="0.25">
      <c r="A16" s="31" t="s">
        <v>24</v>
      </c>
      <c r="B16" s="32"/>
      <c r="C16" s="32"/>
      <c r="D16" s="33"/>
    </row>
    <row r="17" spans="1:4" ht="15" x14ac:dyDescent="0.2">
      <c r="A17" s="12" t="s">
        <v>33</v>
      </c>
      <c r="B17" s="14"/>
      <c r="C17" s="13">
        <f>IF(B17*8&gt;10,10,B17*8)</f>
        <v>0</v>
      </c>
      <c r="D17" s="16"/>
    </row>
    <row r="18" spans="1:4" ht="15" x14ac:dyDescent="0.2">
      <c r="A18" s="12" t="s">
        <v>38</v>
      </c>
      <c r="B18" s="14"/>
      <c r="C18" s="13">
        <f>IF(B18*5&gt;10,10,B18*5)</f>
        <v>0</v>
      </c>
      <c r="D18" s="16"/>
    </row>
    <row r="19" spans="1:4" ht="15" x14ac:dyDescent="0.2">
      <c r="A19" s="12" t="s">
        <v>34</v>
      </c>
      <c r="B19" s="14"/>
      <c r="C19" s="13">
        <f>IF(B19*5&gt;10,10,B19*5)</f>
        <v>0</v>
      </c>
      <c r="D19" s="16"/>
    </row>
    <row r="20" spans="1:4" s="4" customFormat="1" ht="16.5" thickBot="1" x14ac:dyDescent="0.3">
      <c r="A20" s="19" t="s">
        <v>10</v>
      </c>
      <c r="B20" s="38">
        <f>IF(SUM(C17:C19)&gt;10,10,SUM(C17:C19))</f>
        <v>0</v>
      </c>
      <c r="C20" s="39"/>
      <c r="D20" s="18"/>
    </row>
    <row r="21" spans="1:4" s="5" customFormat="1" ht="15.75" x14ac:dyDescent="0.25">
      <c r="A21" s="48" t="s">
        <v>35</v>
      </c>
      <c r="B21" s="49"/>
      <c r="C21" s="49"/>
      <c r="D21" s="50"/>
    </row>
    <row r="22" spans="1:4" ht="15" x14ac:dyDescent="0.2">
      <c r="A22" s="42" t="s">
        <v>36</v>
      </c>
      <c r="B22" s="43"/>
      <c r="C22" s="43"/>
      <c r="D22" s="44"/>
    </row>
    <row r="23" spans="1:4" ht="15" x14ac:dyDescent="0.2">
      <c r="A23" s="11" t="s">
        <v>13</v>
      </c>
      <c r="B23" s="14"/>
      <c r="C23" s="13">
        <f>IF(B23*0.75&gt;5,5,B23*0.75)</f>
        <v>0</v>
      </c>
      <c r="D23" s="16"/>
    </row>
    <row r="24" spans="1:4" ht="15.75" customHeight="1" x14ac:dyDescent="0.2">
      <c r="A24" s="42" t="s">
        <v>37</v>
      </c>
      <c r="B24" s="43"/>
      <c r="C24" s="43"/>
      <c r="D24" s="44"/>
    </row>
    <row r="25" spans="1:4" ht="15" x14ac:dyDescent="0.2">
      <c r="A25" s="11" t="s">
        <v>14</v>
      </c>
      <c r="B25" s="14"/>
      <c r="C25" s="13">
        <f>IF(B25*2.5&gt;10,10,B25*2.5)</f>
        <v>0</v>
      </c>
      <c r="D25" s="16"/>
    </row>
    <row r="26" spans="1:4" ht="15" x14ac:dyDescent="0.2">
      <c r="A26" s="42" t="s">
        <v>6</v>
      </c>
      <c r="B26" s="43"/>
      <c r="C26" s="43"/>
      <c r="D26" s="44"/>
    </row>
    <row r="27" spans="1:4" ht="15" x14ac:dyDescent="0.2">
      <c r="A27" s="11" t="s">
        <v>26</v>
      </c>
      <c r="B27" s="14"/>
      <c r="C27" s="13">
        <f>IF(B27*0.75&gt;5,5,B27*0.75)</f>
        <v>0</v>
      </c>
      <c r="D27" s="16"/>
    </row>
    <row r="28" spans="1:4" ht="15.75" customHeight="1" x14ac:dyDescent="0.2">
      <c r="A28" s="42" t="s">
        <v>7</v>
      </c>
      <c r="B28" s="43"/>
      <c r="C28" s="43"/>
      <c r="D28" s="44"/>
    </row>
    <row r="29" spans="1:4" ht="15" x14ac:dyDescent="0.2">
      <c r="A29" s="11" t="s">
        <v>27</v>
      </c>
      <c r="B29" s="14"/>
      <c r="C29" s="13">
        <f>IF(B29*2.5&gt;10,10,B29*2.5)</f>
        <v>0</v>
      </c>
      <c r="D29" s="16"/>
    </row>
    <row r="30" spans="1:4" ht="15" x14ac:dyDescent="0.2">
      <c r="A30" s="42" t="s">
        <v>31</v>
      </c>
      <c r="B30" s="43"/>
      <c r="C30" s="43"/>
      <c r="D30" s="44"/>
    </row>
    <row r="31" spans="1:4" ht="15" x14ac:dyDescent="0.2">
      <c r="A31" s="11" t="s">
        <v>23</v>
      </c>
      <c r="B31" s="14"/>
      <c r="C31" s="13">
        <f>IF(B31*2.5&gt;5,5,B31*2.5)</f>
        <v>0</v>
      </c>
      <c r="D31" s="16"/>
    </row>
    <row r="32" spans="1:4" ht="16.5" thickBot="1" x14ac:dyDescent="0.3">
      <c r="A32" s="20" t="s">
        <v>29</v>
      </c>
      <c r="B32" s="38">
        <f>IF(SUM(C23:C31)&gt;25,25,SUM(C23:C31))</f>
        <v>0</v>
      </c>
      <c r="C32" s="39"/>
      <c r="D32" s="18"/>
    </row>
    <row r="33" spans="1:4" ht="15.75" x14ac:dyDescent="0.2">
      <c r="A33" s="31" t="s">
        <v>17</v>
      </c>
      <c r="B33" s="32"/>
      <c r="C33" s="32"/>
      <c r="D33" s="33"/>
    </row>
    <row r="34" spans="1:4" ht="15" x14ac:dyDescent="0.2">
      <c r="A34" s="26" t="s">
        <v>41</v>
      </c>
      <c r="B34" s="14"/>
      <c r="C34" s="13">
        <f>IF(B34*10&gt;35,35,B34*10)</f>
        <v>0</v>
      </c>
      <c r="D34" s="16"/>
    </row>
    <row r="35" spans="1:4" ht="15" x14ac:dyDescent="0.2">
      <c r="A35" s="26" t="s">
        <v>18</v>
      </c>
      <c r="B35" s="14"/>
      <c r="C35" s="13">
        <f>IF(B35*15&gt;35,35,B35*15)</f>
        <v>0</v>
      </c>
      <c r="D35" s="16"/>
    </row>
    <row r="36" spans="1:4" ht="15" x14ac:dyDescent="0.2">
      <c r="A36" s="26" t="s">
        <v>19</v>
      </c>
      <c r="B36" s="14"/>
      <c r="C36" s="13">
        <f>IF(B36*10&gt;35,35,B36*10)</f>
        <v>0</v>
      </c>
      <c r="D36" s="16"/>
    </row>
    <row r="37" spans="1:4" ht="15" x14ac:dyDescent="0.2">
      <c r="A37" s="11" t="s">
        <v>20</v>
      </c>
      <c r="B37" s="14"/>
      <c r="C37" s="13">
        <f>IF(B37*7.5&gt;35,35,B37*7.5)</f>
        <v>0</v>
      </c>
      <c r="D37" s="16"/>
    </row>
    <row r="38" spans="1:4" ht="15" x14ac:dyDescent="0.2">
      <c r="A38" s="11" t="s">
        <v>21</v>
      </c>
      <c r="B38" s="14"/>
      <c r="C38" s="13">
        <f>IF(B38*5&gt;35,35,B38*5)</f>
        <v>0</v>
      </c>
      <c r="D38" s="16"/>
    </row>
    <row r="39" spans="1:4" ht="15" x14ac:dyDescent="0.2">
      <c r="A39" s="11" t="s">
        <v>28</v>
      </c>
      <c r="B39" s="14"/>
      <c r="C39" s="13">
        <f>IF(B39*7.5&gt;35,35,B39*7.5)</f>
        <v>0</v>
      </c>
      <c r="D39" s="16"/>
    </row>
    <row r="40" spans="1:4" ht="15" x14ac:dyDescent="0.2">
      <c r="A40" s="11" t="s">
        <v>22</v>
      </c>
      <c r="B40" s="14"/>
      <c r="C40" s="13">
        <f>IF(B40*5&gt;35,35,B40*5)</f>
        <v>0</v>
      </c>
      <c r="D40" s="16"/>
    </row>
    <row r="41" spans="1:4" s="4" customFormat="1" ht="16.5" thickBot="1" x14ac:dyDescent="0.3">
      <c r="A41" s="20" t="s">
        <v>15</v>
      </c>
      <c r="B41" s="38">
        <f>IF(SUM(C34:C40)&gt;35,35,SUM(C34:C40))</f>
        <v>0</v>
      </c>
      <c r="C41" s="39"/>
      <c r="D41" s="18"/>
    </row>
    <row r="42" spans="1:4" ht="16.5" thickBot="1" x14ac:dyDescent="0.3">
      <c r="A42" s="28" t="s">
        <v>2</v>
      </c>
      <c r="B42" s="51">
        <f>SUM(B5,B41,B32,B20,B15,B10)</f>
        <v>0</v>
      </c>
      <c r="C42" s="52"/>
      <c r="D42" s="53"/>
    </row>
  </sheetData>
  <sheetProtection sheet="1" selectLockedCells="1"/>
  <mergeCells count="20">
    <mergeCell ref="B42:D42"/>
    <mergeCell ref="A33:D33"/>
    <mergeCell ref="A30:D30"/>
    <mergeCell ref="B41:C41"/>
    <mergeCell ref="B32:C32"/>
    <mergeCell ref="A28:D28"/>
    <mergeCell ref="A21:D21"/>
    <mergeCell ref="B20:C20"/>
    <mergeCell ref="A24:D24"/>
    <mergeCell ref="A22:D22"/>
    <mergeCell ref="A26:D26"/>
    <mergeCell ref="A16:D16"/>
    <mergeCell ref="A3:D3"/>
    <mergeCell ref="B1:C1"/>
    <mergeCell ref="B15:C15"/>
    <mergeCell ref="B10:C10"/>
    <mergeCell ref="B5:C5"/>
    <mergeCell ref="A6:D6"/>
    <mergeCell ref="A11:D11"/>
    <mergeCell ref="A7:D7"/>
  </mergeCells>
  <pageMargins left="0.39370078740157483" right="0.39370078740157483" top="0.39370078740157483" bottom="0.39370078740157483" header="0" footer="0"/>
  <pageSetup paperSize="9" orientation="portrait" horizontalDpi="4294967292" verticalDpi="4294967292" r:id="rId1"/>
  <ignoredErrors>
    <ignoredError sqref="C13 C35 C38:C39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43F31DD03A01D4794117392C639F9A9" ma:contentTypeVersion="2" ma:contentTypeDescription="Crie um novo documento." ma:contentTypeScope="" ma:versionID="6290cf11c7681c868a42f91cb1923241">
  <xsd:schema xmlns:xsd="http://www.w3.org/2001/XMLSchema" xmlns:xs="http://www.w3.org/2001/XMLSchema" xmlns:p="http://schemas.microsoft.com/office/2006/metadata/properties" xmlns:ns2="560746cd-810b-4410-a7a9-9d246a86a35e" targetNamespace="http://schemas.microsoft.com/office/2006/metadata/properties" ma:root="true" ma:fieldsID="f7e6028aa22910e9899bafcc2c42ecb2" ns2:_="">
    <xsd:import namespace="560746cd-810b-4410-a7a9-9d246a86a35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0746cd-810b-4410-a7a9-9d246a86a35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3A1A7E6-65E7-4414-950A-B30734514068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560746cd-810b-4410-a7a9-9d246a86a35e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BBF5F823-706E-4C82-B41E-C29BC664202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2B3D20-8609-409F-84DD-1D02DE40834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60746cd-810b-4410-a7a9-9d246a86a35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Barema_DOUTORADO_Edital</vt:lpstr>
      <vt:lpstr>Barema_DOUTORADO_Edital!Area_de_impressao</vt:lpstr>
    </vt:vector>
  </TitlesOfParts>
  <Manager/>
  <Company>Federal University of Minas Gerais - Brazil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Aristobolo Mendes da Silva</dc:creator>
  <cp:keywords/>
  <dc:description/>
  <cp:lastModifiedBy>Guilherme  Mattos Jardim Costa</cp:lastModifiedBy>
  <cp:revision/>
  <cp:lastPrinted>2025-12-17T20:03:30Z</cp:lastPrinted>
  <dcterms:created xsi:type="dcterms:W3CDTF">2019-04-15T22:26:16Z</dcterms:created>
  <dcterms:modified xsi:type="dcterms:W3CDTF">2026-01-22T17:54:33Z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0x010100B43F31DD03A01D4794117392C639F9A9</vt:lpwstr>
  </property>
</Properties>
</file>